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VDM_2017\PHRT_2017-2020\Call-for-Proposals\3rd_Call_2019\Templates_2019\"/>
    </mc:Choice>
  </mc:AlternateContent>
  <bookViews>
    <workbookView xWindow="270" yWindow="150" windowWidth="22830" windowHeight="9540"/>
  </bookViews>
  <sheets>
    <sheet name="General Information" sheetId="1" r:id="rId1"/>
    <sheet name="2019 PHRT Funding" sheetId="11" r:id="rId2"/>
  </sheets>
  <definedNames>
    <definedName name="OwnC_Pers">#REF!</definedName>
    <definedName name="OwnC_Salary">#REF!</definedName>
    <definedName name="_xlnm.Print_Area" localSheetId="1">'2019 PHRT Funding'!$A$2:$K$96</definedName>
    <definedName name="_xlnm.Print_Area" localSheetId="0">'General Information'!$A$4:$I$48</definedName>
    <definedName name="_xlnm.Print_Titles" localSheetId="1">'2019 PHRT Funding'!$1:$4</definedName>
    <definedName name="ProjectTitle">'General Information'!$F$9</definedName>
    <definedName name="SysX_Per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1" l="1"/>
  <c r="F2" i="11"/>
  <c r="B3" i="11"/>
  <c r="H22" i="1"/>
  <c r="I34" i="11"/>
  <c r="H32" i="11"/>
  <c r="H23" i="11"/>
  <c r="H13" i="11"/>
  <c r="I65" i="11"/>
  <c r="D89" i="11" s="1"/>
  <c r="I80" i="11"/>
  <c r="D91" i="11" s="1"/>
  <c r="I50" i="11"/>
  <c r="D87" i="11" s="1"/>
  <c r="I25" i="11"/>
  <c r="I19" i="11"/>
  <c r="I17" i="11"/>
  <c r="I27" i="11" l="1"/>
  <c r="I29" i="11" s="1"/>
  <c r="I15" i="11"/>
  <c r="I21" i="11" s="1"/>
  <c r="I35" i="11"/>
  <c r="F3" i="11"/>
  <c r="F20" i="1"/>
  <c r="F19" i="1"/>
  <c r="D85" i="11" l="1"/>
  <c r="D93" i="11" s="1"/>
</calcChain>
</file>

<file path=xl/sharedStrings.xml><?xml version="1.0" encoding="utf-8"?>
<sst xmlns="http://schemas.openxmlformats.org/spreadsheetml/2006/main" count="118" uniqueCount="91">
  <si>
    <t>Institution:</t>
  </si>
  <si>
    <t>Address:</t>
  </si>
  <si>
    <t>E-Mail:</t>
  </si>
  <si>
    <t>Phone:</t>
  </si>
  <si>
    <t>First Name:</t>
  </si>
  <si>
    <t>Type</t>
  </si>
  <si>
    <t>Function:</t>
  </si>
  <si>
    <t>Main Applicant</t>
  </si>
  <si>
    <t>Surname:</t>
  </si>
  <si>
    <t>Thank you!</t>
  </si>
  <si>
    <t>For questions please contact:</t>
  </si>
  <si>
    <t>General Information</t>
  </si>
  <si>
    <t>Clausiusstr 45</t>
  </si>
  <si>
    <t>8092 Zürich</t>
  </si>
  <si>
    <t>Proposal:</t>
  </si>
  <si>
    <t>Main Applic:</t>
  </si>
  <si>
    <t>Person responsible for accounting (institutional level; F&amp;C contact)</t>
  </si>
  <si>
    <t>1</t>
  </si>
  <si>
    <t>2</t>
  </si>
  <si>
    <t>3</t>
  </si>
  <si>
    <t>4</t>
  </si>
  <si>
    <t>Total PHRT Funds:</t>
  </si>
  <si>
    <t>Personalized Health and Related Technology PHRT</t>
  </si>
  <si>
    <t>Total PHRT funds requested:</t>
  </si>
  <si>
    <t>PHRT Office</t>
  </si>
  <si>
    <r>
      <t>Project Title</t>
    </r>
    <r>
      <rPr>
        <sz val="11"/>
        <rFont val="Arial"/>
        <family val="2"/>
      </rPr>
      <t xml:space="preserve">: </t>
    </r>
  </si>
  <si>
    <t>(co)Applicant</t>
  </si>
  <si>
    <t>Project Title:</t>
  </si>
  <si>
    <t>Requ. Funds:</t>
  </si>
  <si>
    <t>Budget details per institution &amp; proposal</t>
  </si>
  <si>
    <t>E-Mail: phrt-office@ethz.ch</t>
  </si>
  <si>
    <t xml:space="preserve">Please note, that every institution requesting PHRT funds has to fill out one budget form (for each project). </t>
  </si>
  <si>
    <t>PHRT - Pioneer Project Proposal 2019:</t>
  </si>
  <si>
    <t>Phone: +41 44 633 83 25</t>
  </si>
  <si>
    <t>Sequencing</t>
  </si>
  <si>
    <t>Total CHF</t>
  </si>
  <si>
    <t>1.1 The Health 2030 Genome Center, Campus Biotech in Geneva</t>
  </si>
  <si>
    <t>Input material</t>
  </si>
  <si>
    <t>Output</t>
  </si>
  <si>
    <t>(PCR-free protocol)</t>
  </si>
  <si>
    <t>High quality gDNA 1ug (determined by SYBR Green or equivalent</t>
  </si>
  <si>
    <t>50nt single read sequencing @ 25M PF clusters</t>
  </si>
  <si>
    <t>50nt paired end sequencing @ 25M PF clusters</t>
  </si>
  <si>
    <t>230 CHF</t>
  </si>
  <si>
    <t>130 CHF</t>
  </si>
  <si>
    <t>30-fold mean coverage</t>
  </si>
  <si>
    <t>1.2 The Clinical Proteotype Analysis Center, ETH Zurich</t>
  </si>
  <si>
    <t>Data Analysis</t>
  </si>
  <si>
    <t>Short description</t>
  </si>
  <si>
    <t>Clinical Services</t>
  </si>
  <si>
    <t>Institution</t>
  </si>
  <si>
    <t>Miscellaneous (other expenses)</t>
  </si>
  <si>
    <t>Total requested funds</t>
  </si>
  <si>
    <t>Total number of samples</t>
  </si>
  <si>
    <t>(IDT xGen reagents)</t>
  </si>
  <si>
    <t>Exome sequencing</t>
  </si>
  <si>
    <t>70-fold mean coverage</t>
  </si>
  <si>
    <t>200-fold mean coverage</t>
  </si>
  <si>
    <t>750 CHF</t>
  </si>
  <si>
    <t>415 CHF</t>
  </si>
  <si>
    <t>Price / aliquot</t>
  </si>
  <si>
    <t>Whole Genome sequ</t>
  </si>
  <si>
    <t># aliquots</t>
  </si>
  <si>
    <t xml:space="preserve">Total Genome sequencing: </t>
  </si>
  <si>
    <r>
      <rPr>
        <b/>
        <sz val="10"/>
        <rFont val="Arial"/>
        <family val="2"/>
      </rPr>
      <t xml:space="preserve"> Transcriptome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       RNA-seq</t>
    </r>
    <r>
      <rPr>
        <sz val="8"/>
        <rFont val="Arial"/>
        <family val="2"/>
      </rPr>
      <t xml:space="preserve"> (TruSeq stranded mRNA-seq reagents)  </t>
    </r>
    <r>
      <rPr>
        <b/>
        <sz val="8"/>
        <rFont val="Arial"/>
        <family val="2"/>
      </rPr>
      <t xml:space="preserve">             </t>
    </r>
  </si>
  <si>
    <t>High quality total RNA 100ng (minimum),
 250ng (preferred)</t>
  </si>
  <si>
    <t>mined by SYBR Green or equivalent)</t>
  </si>
  <si>
    <t>High quality gDNA 300ng (deter-</t>
  </si>
  <si>
    <t>Proteome</t>
  </si>
  <si>
    <t xml:space="preserve">Total Transcriptome sequencing: </t>
  </si>
  <si>
    <t>Total Proteom sequencing:</t>
  </si>
  <si>
    <t>Note:</t>
  </si>
  <si>
    <t>1'200 CHF</t>
  </si>
  <si>
    <t>1'000 - 600 CHF</t>
  </si>
  <si>
    <t>PHRT funding can only go to PHRT platforms and ETH/EPF Domain research groups</t>
  </si>
  <si>
    <t>for hospitals, universities e.g. to prepare samples or compile clinical meta data</t>
  </si>
  <si>
    <t>Type of Analysis / what for will the requested funds be used?</t>
  </si>
  <si>
    <t>1 Sequencing:</t>
  </si>
  <si>
    <t>2 Data Analysis</t>
  </si>
  <si>
    <t>3 Clinical Services</t>
  </si>
  <si>
    <t>4 Miscellaneous:</t>
  </si>
  <si>
    <t>Check:</t>
  </si>
  <si>
    <t>Research group (Prof. / Genome / Proteome)</t>
  </si>
  <si>
    <r>
      <t xml:space="preserve">Research Group 
</t>
    </r>
    <r>
      <rPr>
        <sz val="10"/>
        <rFont val="Arial"/>
        <family val="2"/>
      </rPr>
      <t>(by Professor)</t>
    </r>
  </si>
  <si>
    <r>
      <t xml:space="preserve">Type of clinical service </t>
    </r>
    <r>
      <rPr>
        <sz val="10"/>
        <rFont val="Arial"/>
        <family val="2"/>
      </rPr>
      <t>(pers,equip)</t>
    </r>
  </si>
  <si>
    <t>Total Data Analysis:</t>
  </si>
  <si>
    <t>Total Clinical Services:</t>
  </si>
  <si>
    <t>(1-20 aliq: 1'000 CHF; 21-100 aliq: 800 CHF; &gt;100 aliq: 600 CHF)</t>
  </si>
  <si>
    <t>Starting Date:</t>
  </si>
  <si>
    <t>of this sample, i.e. one for each sequencing method.</t>
  </si>
  <si>
    <t>For a matched triple sequencing (genome, transcriptome, proteom) of one sample, you need from (at least) three aliquots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</si>
</sst>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u/>
      <sz val="8"/>
      <color indexed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rial"/>
      <family val="2"/>
    </font>
    <font>
      <b/>
      <sz val="12"/>
      <color theme="0" tint="-0.499984740745262"/>
      <name val="Arial"/>
      <family val="2"/>
    </font>
    <font>
      <b/>
      <u/>
      <sz val="14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u/>
      <sz val="12"/>
      <name val="Arial"/>
      <family val="2"/>
    </font>
    <font>
      <i/>
      <sz val="12"/>
      <color indexed="10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59">
    <xf numFmtId="0" fontId="0" fillId="0" borderId="0" xfId="0"/>
    <xf numFmtId="0" fontId="4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2" fontId="3" fillId="0" borderId="2" xfId="0" applyNumberFormat="1" applyFont="1" applyBorder="1" applyAlignment="1" applyProtection="1">
      <alignment vertical="top"/>
    </xf>
    <xf numFmtId="4" fontId="3" fillId="0" borderId="2" xfId="0" applyNumberFormat="1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wrapText="1"/>
    </xf>
    <xf numFmtId="49" fontId="3" fillId="0" borderId="0" xfId="0" applyNumberFormat="1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10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16" fillId="0" borderId="0" xfId="0" applyFont="1" applyAlignment="1" applyProtection="1">
      <alignment horizontal="left" vertical="center"/>
    </xf>
    <xf numFmtId="0" fontId="17" fillId="0" borderId="0" xfId="0" applyNumberFormat="1" applyFont="1" applyAlignment="1" applyProtection="1">
      <alignment horizontal="left" vertical="center"/>
    </xf>
    <xf numFmtId="0" fontId="18" fillId="0" borderId="0" xfId="0" applyNumberFormat="1" applyFont="1" applyAlignment="1" applyProtection="1">
      <alignment horizontal="left" vertical="center" wrapText="1"/>
    </xf>
    <xf numFmtId="0" fontId="2" fillId="0" borderId="2" xfId="0" applyFont="1" applyBorder="1" applyProtection="1"/>
    <xf numFmtId="0" fontId="2" fillId="0" borderId="0" xfId="0" applyFont="1" applyBorder="1" applyProtection="1"/>
    <xf numFmtId="0" fontId="0" fillId="0" borderId="0" xfId="0" applyAlignment="1" applyProtection="1"/>
    <xf numFmtId="0" fontId="16" fillId="0" borderId="0" xfId="0" applyFont="1" applyAlignment="1" applyProtection="1">
      <alignment vertical="top"/>
    </xf>
    <xf numFmtId="0" fontId="16" fillId="0" borderId="0" xfId="0" applyFont="1" applyProtection="1"/>
    <xf numFmtId="0" fontId="2" fillId="0" borderId="0" xfId="0" applyFont="1" applyAlignment="1" applyProtection="1"/>
    <xf numFmtId="0" fontId="5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/>
    <xf numFmtId="4" fontId="2" fillId="0" borderId="0" xfId="0" applyNumberFormat="1" applyFont="1" applyBorder="1" applyProtection="1"/>
    <xf numFmtId="0" fontId="16" fillId="0" borderId="0" xfId="0" applyFont="1" applyBorder="1" applyAlignment="1" applyProtection="1">
      <alignment horizontal="right" vertical="top"/>
    </xf>
    <xf numFmtId="4" fontId="16" fillId="0" borderId="0" xfId="0" applyNumberFormat="1" applyFont="1" applyBorder="1" applyAlignment="1" applyProtection="1">
      <alignment vertical="top"/>
    </xf>
    <xf numFmtId="0" fontId="3" fillId="0" borderId="29" xfId="0" applyFont="1" applyBorder="1" applyAlignment="1" applyProtection="1">
      <alignment vertical="top"/>
    </xf>
    <xf numFmtId="0" fontId="2" fillId="0" borderId="29" xfId="0" applyFont="1" applyBorder="1" applyProtection="1"/>
    <xf numFmtId="0" fontId="13" fillId="0" borderId="0" xfId="0" applyFont="1" applyFill="1" applyProtection="1"/>
    <xf numFmtId="0" fontId="2" fillId="0" borderId="0" xfId="0" applyFont="1" applyFill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vertical="top" wrapText="1"/>
    </xf>
    <xf numFmtId="0" fontId="2" fillId="0" borderId="0" xfId="0" applyFont="1" applyAlignment="1" applyProtection="1">
      <alignment wrapText="1"/>
    </xf>
    <xf numFmtId="0" fontId="8" fillId="0" borderId="0" xfId="0" applyFont="1" applyBorder="1" applyProtection="1"/>
    <xf numFmtId="0" fontId="2" fillId="0" borderId="9" xfId="0" applyFont="1" applyBorder="1" applyProtection="1"/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3" fillId="0" borderId="0" xfId="0" applyFont="1" applyFill="1" applyProtection="1"/>
    <xf numFmtId="4" fontId="2" fillId="0" borderId="0" xfId="0" applyNumberFormat="1" applyFont="1" applyFill="1" applyBorder="1" applyProtection="1"/>
    <xf numFmtId="0" fontId="2" fillId="0" borderId="0" xfId="0" applyFont="1" applyAlignment="1" applyProtection="1">
      <alignment vertical="center"/>
    </xf>
    <xf numFmtId="0" fontId="12" fillId="0" borderId="0" xfId="0" applyFont="1" applyBorder="1" applyProtection="1"/>
    <xf numFmtId="0" fontId="1" fillId="0" borderId="0" xfId="0" applyFont="1" applyBorder="1" applyProtection="1"/>
    <xf numFmtId="0" fontId="21" fillId="0" borderId="0" xfId="0" applyFont="1" applyProtection="1"/>
    <xf numFmtId="0" fontId="8" fillId="0" borderId="11" xfId="0" applyFont="1" applyBorder="1" applyAlignment="1" applyProtection="1">
      <alignment vertical="top"/>
    </xf>
    <xf numFmtId="0" fontId="21" fillId="0" borderId="0" xfId="0" applyFont="1" applyAlignment="1" applyProtection="1">
      <alignment vertical="center"/>
    </xf>
    <xf numFmtId="49" fontId="7" fillId="0" borderId="0" xfId="0" applyNumberFormat="1" applyFont="1" applyAlignment="1" applyProtection="1">
      <alignment horizontal="right" vertical="top"/>
    </xf>
    <xf numFmtId="0" fontId="9" fillId="0" borderId="0" xfId="0" applyFont="1" applyAlignment="1" applyProtection="1">
      <alignment horizontal="right" vertical="top"/>
    </xf>
    <xf numFmtId="0" fontId="9" fillId="0" borderId="2" xfId="0" applyFont="1" applyBorder="1" applyAlignment="1" applyProtection="1">
      <alignment horizontal="right" vertical="top"/>
    </xf>
    <xf numFmtId="49" fontId="8" fillId="0" borderId="0" xfId="0" applyNumberFormat="1" applyFont="1" applyAlignment="1" applyProtection="1">
      <alignment horizontal="right" vertical="top"/>
    </xf>
    <xf numFmtId="0" fontId="8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right" vertical="top"/>
    </xf>
    <xf numFmtId="49" fontId="8" fillId="0" borderId="2" xfId="0" applyNumberFormat="1" applyFont="1" applyBorder="1" applyAlignment="1" applyProtection="1">
      <alignment horizontal="right" vertical="top"/>
    </xf>
    <xf numFmtId="0" fontId="9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top"/>
    </xf>
    <xf numFmtId="0" fontId="9" fillId="0" borderId="0" xfId="0" applyFont="1" applyBorder="1" applyAlignment="1" applyProtection="1">
      <alignment horizontal="right"/>
    </xf>
    <xf numFmtId="0" fontId="21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/>
    </xf>
    <xf numFmtId="49" fontId="8" fillId="0" borderId="29" xfId="0" applyNumberFormat="1" applyFont="1" applyBorder="1" applyAlignment="1" applyProtection="1">
      <alignment horizontal="right" vertical="top"/>
    </xf>
    <xf numFmtId="0" fontId="24" fillId="0" borderId="0" xfId="0" applyFont="1" applyAlignment="1" applyProtection="1">
      <alignment vertical="center"/>
    </xf>
    <xf numFmtId="0" fontId="20" fillId="0" borderId="0" xfId="0" applyFont="1" applyProtection="1"/>
    <xf numFmtId="0" fontId="1" fillId="0" borderId="7" xfId="0" applyFont="1" applyBorder="1" applyProtection="1"/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Protection="1"/>
    <xf numFmtId="0" fontId="20" fillId="0" borderId="8" xfId="0" applyFont="1" applyBorder="1" applyProtection="1"/>
    <xf numFmtId="0" fontId="1" fillId="0" borderId="10" xfId="0" applyFont="1" applyBorder="1" applyProtection="1"/>
    <xf numFmtId="0" fontId="1" fillId="0" borderId="1" xfId="0" applyFont="1" applyBorder="1" applyAlignment="1" applyProtection="1">
      <alignment wrapText="1"/>
    </xf>
    <xf numFmtId="0" fontId="1" fillId="0" borderId="11" xfId="0" applyFont="1" applyBorder="1" applyProtection="1"/>
    <xf numFmtId="0" fontId="1" fillId="0" borderId="12" xfId="0" applyFont="1" applyBorder="1" applyAlignment="1" applyProtection="1">
      <alignment wrapText="1"/>
    </xf>
    <xf numFmtId="0" fontId="1" fillId="0" borderId="13" xfId="0" applyFont="1" applyBorder="1" applyProtection="1"/>
    <xf numFmtId="0" fontId="8" fillId="0" borderId="10" xfId="0" applyFont="1" applyBorder="1" applyProtection="1"/>
    <xf numFmtId="0" fontId="1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0" fontId="8" fillId="2" borderId="19" xfId="0" applyFont="1" applyFill="1" applyBorder="1" applyAlignment="1" applyProtection="1">
      <alignment vertical="top" wrapText="1"/>
      <protection locked="0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vertical="center"/>
    </xf>
    <xf numFmtId="0" fontId="21" fillId="0" borderId="0" xfId="0" applyFont="1" applyAlignment="1" applyProtection="1">
      <alignment horizontal="left"/>
    </xf>
    <xf numFmtId="0" fontId="21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5" fillId="0" borderId="0" xfId="0" applyFont="1" applyProtection="1"/>
    <xf numFmtId="0" fontId="8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left"/>
    </xf>
    <xf numFmtId="164" fontId="3" fillId="0" borderId="5" xfId="1" applyNumberFormat="1" applyFont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top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top"/>
    </xf>
    <xf numFmtId="0" fontId="8" fillId="0" borderId="7" xfId="0" applyFont="1" applyBorder="1" applyAlignment="1" applyProtection="1">
      <alignment vertical="top"/>
    </xf>
    <xf numFmtId="0" fontId="8" fillId="0" borderId="4" xfId="0" applyFont="1" applyBorder="1" applyAlignment="1" applyProtection="1">
      <alignment vertical="top" wrapText="1"/>
    </xf>
    <xf numFmtId="0" fontId="8" fillId="0" borderId="3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8" fillId="0" borderId="7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49" fontId="12" fillId="0" borderId="0" xfId="0" applyNumberFormat="1" applyFont="1" applyAlignment="1" applyProtection="1">
      <alignment horizontal="right" vertical="top"/>
    </xf>
    <xf numFmtId="0" fontId="29" fillId="0" borderId="0" xfId="0" applyFont="1" applyAlignment="1" applyProtection="1">
      <alignment vertical="top"/>
    </xf>
    <xf numFmtId="0" fontId="30" fillId="0" borderId="0" xfId="0" applyFont="1" applyAlignment="1" applyProtection="1">
      <alignment vertical="top"/>
    </xf>
    <xf numFmtId="0" fontId="31" fillId="0" borderId="0" xfId="0" applyFont="1" applyAlignment="1" applyProtection="1">
      <alignment vertical="top"/>
    </xf>
    <xf numFmtId="0" fontId="31" fillId="0" borderId="0" xfId="0" applyFont="1" applyProtection="1"/>
    <xf numFmtId="0" fontId="28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vertical="center"/>
    </xf>
    <xf numFmtId="0" fontId="8" fillId="0" borderId="1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vertical="center" wrapText="1"/>
    </xf>
    <xf numFmtId="164" fontId="1" fillId="2" borderId="4" xfId="1" applyNumberFormat="1" applyFont="1" applyFill="1" applyBorder="1" applyAlignment="1" applyProtection="1">
      <alignment vertical="center" wrapText="1"/>
      <protection locked="0"/>
    </xf>
    <xf numFmtId="164" fontId="1" fillId="2" borderId="4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0" xfId="1" applyNumberFormat="1" applyFont="1" applyAlignment="1" applyProtection="1">
      <alignment horizontal="right" vertical="center"/>
    </xf>
    <xf numFmtId="164" fontId="8" fillId="0" borderId="4" xfId="1" applyNumberFormat="1" applyFont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vertical="center"/>
    </xf>
    <xf numFmtId="164" fontId="17" fillId="0" borderId="0" xfId="1" applyNumberFormat="1" applyFont="1" applyBorder="1" applyAlignment="1" applyProtection="1">
      <alignment vertical="center"/>
    </xf>
    <xf numFmtId="164" fontId="19" fillId="0" borderId="0" xfId="1" applyNumberFormat="1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vertical="center" wrapText="1"/>
    </xf>
    <xf numFmtId="0" fontId="32" fillId="0" borderId="0" xfId="0" applyFont="1" applyAlignment="1" applyProtection="1">
      <alignment horizontal="right" vertical="center"/>
    </xf>
    <xf numFmtId="0" fontId="21" fillId="0" borderId="18" xfId="0" applyFont="1" applyBorder="1" applyAlignment="1" applyProtection="1">
      <alignment vertical="center"/>
    </xf>
    <xf numFmtId="0" fontId="21" fillId="0" borderId="2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vertical="center"/>
    </xf>
    <xf numFmtId="164" fontId="20" fillId="0" borderId="7" xfId="1" applyNumberFormat="1" applyFont="1" applyBorder="1" applyAlignment="1" applyProtection="1">
      <alignment vertical="center"/>
    </xf>
    <xf numFmtId="164" fontId="3" fillId="0" borderId="4" xfId="1" applyNumberFormat="1" applyFont="1" applyBorder="1" applyAlignment="1" applyProtection="1">
      <alignment horizontal="right" vertical="center"/>
    </xf>
    <xf numFmtId="164" fontId="8" fillId="0" borderId="4" xfId="1" applyNumberFormat="1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 wrapText="1"/>
    </xf>
    <xf numFmtId="164" fontId="1" fillId="0" borderId="34" xfId="1" applyNumberFormat="1" applyFont="1" applyBorder="1" applyAlignment="1" applyProtection="1">
      <alignment vertical="center" wrapText="1"/>
    </xf>
    <xf numFmtId="164" fontId="1" fillId="0" borderId="4" xfId="1" applyNumberFormat="1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horizontal="left" vertical="center" wrapText="1"/>
    </xf>
    <xf numFmtId="164" fontId="1" fillId="0" borderId="16" xfId="1" applyNumberFormat="1" applyFont="1" applyBorder="1" applyAlignment="1" applyProtection="1">
      <alignment vertical="center" wrapText="1"/>
    </xf>
    <xf numFmtId="9" fontId="1" fillId="0" borderId="12" xfId="2" applyFont="1" applyBorder="1" applyAlignment="1" applyProtection="1">
      <alignment vertical="center" wrapText="1"/>
    </xf>
    <xf numFmtId="164" fontId="1" fillId="0" borderId="17" xfId="1" applyNumberFormat="1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/>
    </xf>
    <xf numFmtId="164" fontId="3" fillId="0" borderId="35" xfId="1" applyNumberFormat="1" applyFont="1" applyBorder="1" applyAlignment="1" applyProtection="1">
      <alignment vertical="center"/>
    </xf>
    <xf numFmtId="0" fontId="27" fillId="2" borderId="4" xfId="0" applyFont="1" applyFill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right" vertical="top"/>
    </xf>
    <xf numFmtId="0" fontId="29" fillId="0" borderId="3" xfId="0" applyFont="1" applyBorder="1" applyAlignment="1" applyProtection="1">
      <alignment vertical="top"/>
    </xf>
    <xf numFmtId="0" fontId="30" fillId="0" borderId="3" xfId="0" applyFont="1" applyBorder="1" applyAlignment="1" applyProtection="1">
      <alignment vertical="top"/>
    </xf>
    <xf numFmtId="0" fontId="31" fillId="0" borderId="3" xfId="0" applyFont="1" applyBorder="1" applyAlignment="1" applyProtection="1">
      <alignment vertical="top"/>
    </xf>
    <xf numFmtId="0" fontId="31" fillId="0" borderId="3" xfId="0" applyFont="1" applyBorder="1" applyProtection="1"/>
    <xf numFmtId="0" fontId="12" fillId="0" borderId="3" xfId="0" applyFont="1" applyBorder="1" applyAlignment="1" applyProtection="1">
      <alignment horizontal="right"/>
    </xf>
    <xf numFmtId="0" fontId="29" fillId="0" borderId="3" xfId="0" applyFont="1" applyBorder="1" applyProtection="1"/>
    <xf numFmtId="0" fontId="21" fillId="0" borderId="3" xfId="0" applyFont="1" applyBorder="1" applyAlignment="1" applyProtection="1"/>
    <xf numFmtId="0" fontId="21" fillId="0" borderId="3" xfId="0" applyFont="1" applyBorder="1" applyProtection="1"/>
    <xf numFmtId="0" fontId="1" fillId="0" borderId="7" xfId="0" applyFont="1" applyBorder="1" applyAlignment="1" applyProtection="1">
      <alignment wrapText="1"/>
    </xf>
    <xf numFmtId="164" fontId="20" fillId="0" borderId="7" xfId="1" applyNumberFormat="1" applyFont="1" applyFill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3" fontId="16" fillId="0" borderId="2" xfId="0" applyNumberFormat="1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right" vertical="center"/>
    </xf>
    <xf numFmtId="164" fontId="2" fillId="0" borderId="2" xfId="0" applyNumberFormat="1" applyFont="1" applyBorder="1" applyAlignment="1" applyProtection="1">
      <alignment vertical="center"/>
    </xf>
    <xf numFmtId="0" fontId="20" fillId="2" borderId="28" xfId="0" applyFont="1" applyFill="1" applyBorder="1" applyAlignment="1" applyProtection="1">
      <alignment vertical="top" wrapText="1"/>
      <protection locked="0"/>
    </xf>
    <xf numFmtId="0" fontId="20" fillId="2" borderId="3" xfId="0" applyFont="1" applyFill="1" applyBorder="1" applyAlignment="1" applyProtection="1">
      <alignment vertical="top" wrapText="1"/>
      <protection locked="0"/>
    </xf>
    <xf numFmtId="0" fontId="20" fillId="2" borderId="22" xfId="0" applyFont="1" applyFill="1" applyBorder="1" applyAlignment="1" applyProtection="1">
      <alignment vertical="top" wrapText="1"/>
      <protection locked="0"/>
    </xf>
    <xf numFmtId="0" fontId="20" fillId="2" borderId="23" xfId="0" applyFont="1" applyFill="1" applyBorder="1" applyAlignment="1" applyProtection="1">
      <alignment vertical="top" wrapText="1"/>
      <protection locked="0"/>
    </xf>
    <xf numFmtId="0" fontId="20" fillId="2" borderId="0" xfId="0" applyFont="1" applyFill="1" applyAlignment="1" applyProtection="1">
      <alignment vertical="top" wrapText="1"/>
      <protection locked="0"/>
    </xf>
    <xf numFmtId="0" fontId="20" fillId="2" borderId="24" xfId="0" applyFont="1" applyFill="1" applyBorder="1" applyAlignment="1" applyProtection="1">
      <alignment vertical="top" wrapText="1"/>
      <protection locked="0"/>
    </xf>
    <xf numFmtId="0" fontId="20" fillId="2" borderId="21" xfId="0" applyFont="1" applyFill="1" applyBorder="1" applyAlignment="1" applyProtection="1">
      <alignment vertical="top" wrapText="1"/>
      <protection locked="0"/>
    </xf>
    <xf numFmtId="0" fontId="20" fillId="2" borderId="2" xfId="0" applyFont="1" applyFill="1" applyBorder="1" applyAlignment="1" applyProtection="1">
      <alignment vertical="top" wrapText="1"/>
      <protection locked="0"/>
    </xf>
    <xf numFmtId="0" fontId="20" fillId="2" borderId="25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64" fontId="12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right" vertical="top"/>
    </xf>
    <xf numFmtId="0" fontId="3" fillId="0" borderId="18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vertical="center" wrapText="1"/>
    </xf>
    <xf numFmtId="0" fontId="3" fillId="0" borderId="27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/>
    <xf numFmtId="0" fontId="0" fillId="0" borderId="20" xfId="0" applyBorder="1" applyAlignment="1" applyProtection="1"/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right" vertical="center"/>
    </xf>
    <xf numFmtId="0" fontId="8" fillId="0" borderId="18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  <protection locked="0"/>
    </xf>
    <xf numFmtId="0" fontId="0" fillId="0" borderId="27" xfId="0" applyBorder="1" applyAlignment="1" applyProtection="1">
      <protection locked="0"/>
    </xf>
    <xf numFmtId="164" fontId="1" fillId="0" borderId="6" xfId="1" applyNumberFormat="1" applyFont="1" applyBorder="1" applyAlignment="1" applyProtection="1">
      <alignment horizontal="left" vertical="center"/>
    </xf>
    <xf numFmtId="164" fontId="1" fillId="0" borderId="34" xfId="1" applyNumberFormat="1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164" fontId="1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Alignment="1" applyProtection="1">
      <alignment horizontal="left" vertical="center" wrapText="1"/>
    </xf>
    <xf numFmtId="0" fontId="8" fillId="0" borderId="7" xfId="0" applyFont="1" applyBorder="1" applyAlignment="1" applyProtection="1">
      <alignment vertical="top"/>
    </xf>
    <xf numFmtId="0" fontId="8" fillId="0" borderId="18" xfId="0" applyFont="1" applyBorder="1" applyAlignment="1" applyProtection="1">
      <alignment vertical="top"/>
    </xf>
    <xf numFmtId="0" fontId="1" fillId="0" borderId="18" xfId="0" applyFont="1" applyBorder="1" applyAlignment="1" applyProtection="1">
      <alignment vertical="top"/>
    </xf>
    <xf numFmtId="164" fontId="1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34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1" applyNumberFormat="1" applyFont="1" applyBorder="1" applyAlignment="1" applyProtection="1">
      <alignment horizontal="center" vertical="center"/>
    </xf>
    <xf numFmtId="164" fontId="1" fillId="0" borderId="6" xfId="1" applyNumberFormat="1" applyFont="1" applyBorder="1" applyAlignment="1" applyProtection="1">
      <alignment horizontal="center" vertical="center"/>
    </xf>
    <xf numFmtId="164" fontId="1" fillId="0" borderId="34" xfId="1" applyNumberFormat="1" applyFont="1" applyBorder="1" applyAlignment="1" applyProtection="1">
      <alignment horizontal="center" vertical="center"/>
    </xf>
    <xf numFmtId="164" fontId="1" fillId="0" borderId="14" xfId="1" applyNumberFormat="1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right"/>
    </xf>
    <xf numFmtId="0" fontId="8" fillId="0" borderId="18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26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 wrapText="1"/>
      <protection locked="0"/>
    </xf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47"/>
  <sheetViews>
    <sheetView showGridLines="0" tabSelected="1" workbookViewId="0">
      <selection activeCell="C9" sqref="C9"/>
    </sheetView>
  </sheetViews>
  <sheetFormatPr defaultColWidth="10.85546875" defaultRowHeight="11.25"/>
  <cols>
    <col min="1" max="1" width="2.42578125" style="14" customWidth="1"/>
    <col min="2" max="2" width="22.7109375" style="14" customWidth="1"/>
    <col min="3" max="3" width="41.7109375" style="14" customWidth="1"/>
    <col min="4" max="4" width="2.28515625" style="14" customWidth="1"/>
    <col min="5" max="5" width="15.140625" style="14" customWidth="1"/>
    <col min="6" max="6" width="16.140625" style="14" customWidth="1"/>
    <col min="7" max="7" width="6.7109375" style="14" customWidth="1"/>
    <col min="8" max="8" width="18" style="14" customWidth="1"/>
    <col min="9" max="9" width="14.7109375" style="14" customWidth="1"/>
    <col min="10" max="10" width="8.28515625" style="14" customWidth="1"/>
    <col min="11" max="16384" width="10.85546875" style="14"/>
  </cols>
  <sheetData>
    <row r="1" spans="2:10" ht="18">
      <c r="B1" s="32" t="s">
        <v>31</v>
      </c>
      <c r="C1" s="33"/>
      <c r="D1" s="33"/>
      <c r="E1" s="33"/>
      <c r="F1" s="33"/>
      <c r="G1" s="33"/>
      <c r="H1" s="33"/>
      <c r="I1" s="33"/>
    </row>
    <row r="2" spans="2:10" ht="18">
      <c r="B2" s="32" t="s">
        <v>9</v>
      </c>
      <c r="C2" s="33"/>
      <c r="D2" s="33"/>
      <c r="E2" s="33"/>
      <c r="F2" s="33"/>
      <c r="G2" s="33"/>
      <c r="H2" s="33"/>
      <c r="I2" s="33"/>
    </row>
    <row r="3" spans="2:10">
      <c r="C3" s="33"/>
      <c r="D3" s="33"/>
      <c r="E3" s="33"/>
      <c r="F3" s="33"/>
      <c r="G3" s="33"/>
      <c r="H3" s="33"/>
      <c r="I3" s="33"/>
    </row>
    <row r="4" spans="2:10" ht="25.5" customHeight="1">
      <c r="B4" s="34" t="s">
        <v>32</v>
      </c>
    </row>
    <row r="5" spans="2:10" ht="21" customHeight="1">
      <c r="B5" s="34" t="s">
        <v>29</v>
      </c>
    </row>
    <row r="6" spans="2:10" ht="15" customHeight="1">
      <c r="B6" s="83" t="s">
        <v>11</v>
      </c>
    </row>
    <row r="7" spans="2:10" ht="15" customHeight="1"/>
    <row r="8" spans="2:10" ht="15" customHeight="1">
      <c r="B8" s="64" t="s">
        <v>7</v>
      </c>
      <c r="F8" s="19"/>
      <c r="G8" s="19"/>
      <c r="H8" s="19"/>
      <c r="I8" s="19"/>
      <c r="J8" s="19"/>
    </row>
    <row r="9" spans="2:10" ht="15" customHeight="1">
      <c r="B9" s="65" t="s">
        <v>0</v>
      </c>
      <c r="C9" s="90"/>
      <c r="E9" s="66" t="s">
        <v>25</v>
      </c>
      <c r="F9" s="180"/>
      <c r="G9" s="181"/>
      <c r="H9" s="181"/>
      <c r="I9" s="182"/>
      <c r="J9" s="35"/>
    </row>
    <row r="10" spans="2:10" ht="15" customHeight="1">
      <c r="B10" s="65"/>
      <c r="C10" s="171"/>
      <c r="E10" s="12"/>
      <c r="F10" s="183"/>
      <c r="G10" s="184"/>
      <c r="H10" s="184"/>
      <c r="I10" s="185"/>
      <c r="J10" s="35"/>
    </row>
    <row r="11" spans="2:10" ht="15" customHeight="1">
      <c r="B11" s="65"/>
      <c r="C11" s="171"/>
      <c r="E11" s="12"/>
      <c r="F11" s="186"/>
      <c r="G11" s="187"/>
      <c r="H11" s="187"/>
      <c r="I11" s="188"/>
      <c r="J11" s="35"/>
    </row>
    <row r="12" spans="2:10" ht="15" customHeight="1">
      <c r="B12" s="65" t="s">
        <v>8</v>
      </c>
      <c r="C12" s="90"/>
    </row>
    <row r="13" spans="2:10" ht="15" customHeight="1">
      <c r="B13" s="65" t="s">
        <v>4</v>
      </c>
      <c r="C13" s="90"/>
    </row>
    <row r="14" spans="2:10" ht="15" customHeight="1" thickBot="1">
      <c r="C14" s="36"/>
      <c r="E14" s="67" t="s">
        <v>88</v>
      </c>
      <c r="F14" s="189"/>
      <c r="G14" s="189"/>
      <c r="H14" s="37"/>
      <c r="I14" s="19"/>
    </row>
    <row r="15" spans="2:10" ht="15" customHeight="1">
      <c r="B15" s="68" t="s">
        <v>0</v>
      </c>
      <c r="C15" s="38"/>
    </row>
    <row r="16" spans="2:10" ht="15" customHeight="1">
      <c r="B16" s="69" t="s">
        <v>0</v>
      </c>
      <c r="C16" s="75"/>
      <c r="E16" s="67"/>
    </row>
    <row r="17" spans="2:14" ht="15" customHeight="1">
      <c r="B17" s="69"/>
      <c r="C17" s="70"/>
    </row>
    <row r="18" spans="2:14" ht="15" customHeight="1">
      <c r="B18" s="74" t="s">
        <v>26</v>
      </c>
      <c r="C18" s="70"/>
      <c r="E18" s="78"/>
      <c r="F18" s="47"/>
    </row>
    <row r="19" spans="2:14" ht="15" customHeight="1">
      <c r="B19" s="69" t="s">
        <v>8</v>
      </c>
      <c r="C19" s="75"/>
      <c r="E19" s="79" t="s">
        <v>14</v>
      </c>
      <c r="F19" s="80">
        <f>F9</f>
        <v>0</v>
      </c>
    </row>
    <row r="20" spans="2:14" ht="15" customHeight="1">
      <c r="B20" s="69" t="s">
        <v>4</v>
      </c>
      <c r="C20" s="75"/>
      <c r="E20" s="79" t="s">
        <v>0</v>
      </c>
      <c r="F20" s="80">
        <f>C16</f>
        <v>0</v>
      </c>
      <c r="G20" s="40"/>
    </row>
    <row r="21" spans="2:14" ht="15" customHeight="1">
      <c r="B21" s="69" t="s">
        <v>6</v>
      </c>
      <c r="C21" s="75"/>
      <c r="E21" s="81"/>
      <c r="F21" s="47"/>
      <c r="G21" s="40"/>
      <c r="H21" s="41"/>
    </row>
    <row r="22" spans="2:14" ht="15" customHeight="1">
      <c r="B22" s="69" t="s">
        <v>1</v>
      </c>
      <c r="C22" s="75"/>
      <c r="E22" s="79" t="s">
        <v>23</v>
      </c>
      <c r="F22" s="47"/>
      <c r="G22" s="40"/>
      <c r="H22" s="172">
        <f>'2019 PHRT Funding'!D93</f>
        <v>0</v>
      </c>
    </row>
    <row r="23" spans="2:14" ht="15" customHeight="1">
      <c r="B23" s="69"/>
      <c r="C23" s="75"/>
      <c r="E23" s="39"/>
      <c r="G23" s="40"/>
    </row>
    <row r="24" spans="2:14" ht="15" customHeight="1">
      <c r="B24" s="69"/>
      <c r="C24" s="70"/>
      <c r="F24" s="42"/>
      <c r="G24" s="33"/>
    </row>
    <row r="25" spans="2:14" ht="15" customHeight="1">
      <c r="B25" s="69" t="s">
        <v>3</v>
      </c>
      <c r="C25" s="76"/>
      <c r="E25" s="82" t="s">
        <v>10</v>
      </c>
      <c r="G25" s="33"/>
    </row>
    <row r="26" spans="2:14" ht="15" customHeight="1">
      <c r="B26" s="69" t="s">
        <v>2</v>
      </c>
      <c r="C26" s="75"/>
      <c r="E26" s="49" t="s">
        <v>24</v>
      </c>
      <c r="G26" s="33"/>
    </row>
    <row r="27" spans="2:14" ht="15" customHeight="1">
      <c r="B27" s="69"/>
      <c r="C27" s="70"/>
      <c r="E27" s="49" t="s">
        <v>12</v>
      </c>
      <c r="G27" s="23"/>
    </row>
    <row r="28" spans="2:14" ht="15" customHeight="1">
      <c r="B28" s="71"/>
      <c r="C28" s="72"/>
      <c r="E28" s="49" t="s">
        <v>13</v>
      </c>
      <c r="G28" s="23"/>
      <c r="H28" s="43"/>
      <c r="I28" s="2"/>
    </row>
    <row r="29" spans="2:14" ht="15" customHeight="1">
      <c r="B29" s="48" t="s">
        <v>16</v>
      </c>
      <c r="C29" s="72"/>
      <c r="D29" s="35"/>
      <c r="E29" s="49" t="s">
        <v>33</v>
      </c>
      <c r="G29" s="20"/>
      <c r="J29" s="2"/>
      <c r="K29" s="2"/>
      <c r="L29" s="2"/>
      <c r="M29" s="2"/>
      <c r="N29" s="2"/>
    </row>
    <row r="30" spans="2:14" ht="15" customHeight="1">
      <c r="B30" s="69" t="s">
        <v>8</v>
      </c>
      <c r="C30" s="75"/>
      <c r="D30" s="35"/>
      <c r="E30" s="49" t="s">
        <v>30</v>
      </c>
      <c r="G30" s="23"/>
      <c r="J30" s="2"/>
      <c r="K30" s="2"/>
      <c r="L30" s="2"/>
      <c r="M30" s="2"/>
      <c r="N30" s="2"/>
    </row>
    <row r="31" spans="2:14" ht="15" customHeight="1">
      <c r="B31" s="69" t="s">
        <v>4</v>
      </c>
      <c r="C31" s="75"/>
      <c r="D31" s="35"/>
      <c r="F31" s="63"/>
      <c r="J31" s="2"/>
      <c r="K31" s="2"/>
      <c r="L31" s="2"/>
      <c r="M31" s="2"/>
      <c r="N31" s="2"/>
    </row>
    <row r="32" spans="2:14" ht="15" customHeight="1">
      <c r="B32" s="69" t="s">
        <v>1</v>
      </c>
      <c r="C32" s="75"/>
      <c r="D32" s="35"/>
      <c r="J32" s="2"/>
      <c r="K32" s="2"/>
      <c r="L32" s="2"/>
      <c r="M32" s="2"/>
      <c r="N32" s="2"/>
    </row>
    <row r="33" spans="1:14" ht="15" customHeight="1">
      <c r="B33" s="69"/>
      <c r="C33" s="75"/>
      <c r="D33" s="35"/>
      <c r="K33" s="2"/>
      <c r="L33" s="2"/>
      <c r="M33" s="2"/>
      <c r="N33" s="2"/>
    </row>
    <row r="34" spans="1:14" ht="15" customHeight="1">
      <c r="B34" s="69"/>
      <c r="C34" s="70"/>
      <c r="D34" s="35"/>
      <c r="H34" s="2"/>
      <c r="K34" s="2"/>
      <c r="L34" s="2"/>
      <c r="M34" s="2"/>
      <c r="N34" s="2"/>
    </row>
    <row r="35" spans="1:14" ht="15" customHeight="1">
      <c r="B35" s="69" t="s">
        <v>3</v>
      </c>
      <c r="C35" s="76"/>
      <c r="D35" s="35"/>
      <c r="H35" s="2"/>
      <c r="K35" s="2"/>
      <c r="L35" s="2"/>
      <c r="M35" s="2"/>
      <c r="N35" s="2"/>
    </row>
    <row r="36" spans="1:14" ht="15" customHeight="1" thickBot="1">
      <c r="B36" s="73" t="s">
        <v>2</v>
      </c>
      <c r="C36" s="77"/>
      <c r="D36" s="35"/>
      <c r="F36" s="2"/>
      <c r="J36" s="2"/>
      <c r="K36" s="2"/>
      <c r="L36" s="2"/>
      <c r="M36" s="2"/>
      <c r="N36" s="2"/>
    </row>
    <row r="37" spans="1:14" ht="15" customHeight="1">
      <c r="B37" s="19"/>
      <c r="C37" s="6"/>
      <c r="D37" s="35"/>
      <c r="F37" s="2"/>
      <c r="H37" s="2"/>
      <c r="J37" s="2"/>
      <c r="K37" s="2"/>
      <c r="L37" s="2"/>
      <c r="M37" s="2"/>
      <c r="N37" s="2"/>
    </row>
    <row r="38" spans="1:14" ht="15" customHeight="1">
      <c r="B38" s="19"/>
      <c r="C38" s="6"/>
      <c r="D38" s="35"/>
      <c r="J38" s="2"/>
      <c r="K38" s="2"/>
      <c r="L38" s="2"/>
      <c r="M38" s="2"/>
      <c r="N38" s="2"/>
    </row>
    <row r="39" spans="1:14" ht="15.75">
      <c r="B39" s="45"/>
      <c r="C39" s="6"/>
      <c r="D39" s="35"/>
      <c r="I39" s="2"/>
      <c r="J39" s="2"/>
      <c r="K39" s="2"/>
      <c r="L39" s="2"/>
      <c r="M39" s="2"/>
      <c r="N39" s="2"/>
    </row>
    <row r="40" spans="1:14">
      <c r="A40" s="7"/>
      <c r="B40" s="7"/>
      <c r="C40" s="8"/>
      <c r="D40" s="35"/>
      <c r="I40" s="2"/>
      <c r="J40" s="2"/>
      <c r="K40" s="2"/>
      <c r="L40" s="2"/>
      <c r="M40" s="2"/>
      <c r="N40" s="2"/>
    </row>
    <row r="41" spans="1:14" ht="12.75">
      <c r="A41" s="19"/>
      <c r="B41" s="46"/>
      <c r="C41" s="19"/>
      <c r="D41" s="35"/>
      <c r="I41" s="2"/>
      <c r="J41" s="2"/>
      <c r="K41" s="2"/>
      <c r="L41" s="2"/>
      <c r="M41" s="2"/>
      <c r="N41" s="2"/>
    </row>
    <row r="42" spans="1:14">
      <c r="B42" s="19"/>
      <c r="C42" s="19"/>
      <c r="D42" s="35"/>
      <c r="E42" s="35"/>
      <c r="J42" s="2"/>
      <c r="K42" s="2"/>
      <c r="L42" s="2"/>
      <c r="M42" s="2"/>
      <c r="N42" s="2"/>
    </row>
    <row r="43" spans="1:14" s="19" customFormat="1" ht="12.75">
      <c r="A43" s="14"/>
      <c r="B43" s="46"/>
      <c r="D43" s="8"/>
      <c r="E43" s="35"/>
      <c r="I43" s="14"/>
      <c r="J43" s="2"/>
      <c r="K43" s="8"/>
      <c r="L43" s="8"/>
      <c r="M43" s="8"/>
      <c r="N43" s="8"/>
    </row>
    <row r="44" spans="1:14" s="19" customFormat="1" ht="12.75">
      <c r="A44" s="14"/>
      <c r="B44" s="46"/>
      <c r="C44" s="46"/>
      <c r="E44" s="14"/>
      <c r="F44" s="14"/>
      <c r="G44" s="14"/>
      <c r="H44" s="14"/>
      <c r="I44" s="14"/>
      <c r="J44" s="2"/>
    </row>
    <row r="45" spans="1:14" ht="12.75">
      <c r="B45" s="46"/>
      <c r="C45" s="46"/>
      <c r="D45" s="19"/>
      <c r="J45" s="2"/>
    </row>
    <row r="46" spans="1:14">
      <c r="B46" s="19"/>
      <c r="C46" s="19"/>
      <c r="D46" s="19"/>
    </row>
    <row r="47" spans="1:14">
      <c r="D47" s="19"/>
    </row>
  </sheetData>
  <sheetProtection algorithmName="SHA-512" hashValue="+Gy3Y0L/p0EbcGejFFpk03x0WkU0mijZ0YaoCWIXGHKnn5BdBAwPANW997CqoQuull5+SPpJHnxKaAufahAZdw==" saltValue="ORc8LNPLEnvlI+Trws7HpQ==" spinCount="100000" sheet="1" selectLockedCells="1"/>
  <mergeCells count="2">
    <mergeCell ref="F9:I11"/>
    <mergeCell ref="F14:G14"/>
  </mergeCells>
  <phoneticPr fontId="2" type="noConversion"/>
  <pageMargins left="0.17" right="0.18" top="0.2" bottom="0.34" header="0.17" footer="0.19"/>
  <pageSetup paperSize="9" scale="8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N97"/>
  <sheetViews>
    <sheetView showGridLines="0" zoomScale="80" zoomScaleNormal="80" zoomScalePageLayoutView="86" workbookViewId="0">
      <pane ySplit="4" topLeftCell="A5" activePane="bottomLeft" state="frozen"/>
      <selection pane="bottomLeft" activeCell="C9" sqref="C9:C10"/>
    </sheetView>
  </sheetViews>
  <sheetFormatPr defaultColWidth="10.85546875" defaultRowHeight="12.75"/>
  <cols>
    <col min="1" max="1" width="5.7109375" style="61" customWidth="1"/>
    <col min="2" max="2" width="19.85546875" style="14" customWidth="1"/>
    <col min="3" max="3" width="23.7109375" style="23" customWidth="1"/>
    <col min="4" max="4" width="19" style="23" customWidth="1"/>
    <col min="5" max="5" width="0.42578125" style="14" customWidth="1"/>
    <col min="6" max="6" width="1.85546875" style="14" customWidth="1"/>
    <col min="7" max="8" width="13.28515625" style="14" customWidth="1"/>
    <col min="9" max="9" width="13.140625" style="14" customWidth="1"/>
    <col min="10" max="13" width="13.28515625" style="14" customWidth="1"/>
    <col min="14" max="16384" width="10.85546875" style="14"/>
  </cols>
  <sheetData>
    <row r="2" spans="1:9" ht="18">
      <c r="A2" s="50"/>
      <c r="B2" s="173" t="s">
        <v>22</v>
      </c>
      <c r="C2" s="174"/>
      <c r="D2" s="174"/>
      <c r="E2" s="13" t="s">
        <v>27</v>
      </c>
      <c r="F2" s="236">
        <f>ProjectTitle</f>
        <v>0</v>
      </c>
      <c r="G2" s="236"/>
      <c r="H2" s="236"/>
      <c r="I2" s="236"/>
    </row>
    <row r="3" spans="1:9" ht="15.75" customHeight="1">
      <c r="A3" s="51"/>
      <c r="B3" s="15">
        <f>'General Information'!C16</f>
        <v>0</v>
      </c>
      <c r="C3" s="44"/>
      <c r="D3" s="44"/>
      <c r="E3" s="15" t="s">
        <v>15</v>
      </c>
      <c r="F3" s="16">
        <f>'General Information'!C12</f>
        <v>0</v>
      </c>
      <c r="G3" s="17"/>
      <c r="H3" s="16"/>
      <c r="I3" s="16"/>
    </row>
    <row r="4" spans="1:9" s="18" customFormat="1" ht="15.75" customHeight="1">
      <c r="A4" s="52"/>
      <c r="B4" s="175"/>
      <c r="C4" s="175"/>
      <c r="D4" s="176"/>
      <c r="E4" s="178" t="s">
        <v>28</v>
      </c>
      <c r="F4" s="179">
        <f>D93</f>
        <v>0</v>
      </c>
      <c r="G4" s="177"/>
      <c r="H4" s="175"/>
      <c r="I4" s="175"/>
    </row>
    <row r="5" spans="1:9" ht="18" customHeight="1">
      <c r="A5" s="115" t="s">
        <v>17</v>
      </c>
      <c r="B5" s="116" t="s">
        <v>34</v>
      </c>
      <c r="C5" s="1"/>
      <c r="D5" s="10"/>
      <c r="E5" s="11"/>
      <c r="F5" s="11"/>
      <c r="G5" s="11"/>
      <c r="H5" s="2"/>
      <c r="I5" s="2"/>
    </row>
    <row r="6" spans="1:9" ht="12.75" customHeight="1">
      <c r="A6" s="120" t="s">
        <v>71</v>
      </c>
      <c r="B6" s="121" t="s">
        <v>90</v>
      </c>
      <c r="C6" s="1"/>
      <c r="D6" s="11"/>
      <c r="E6" s="11"/>
      <c r="F6" s="11"/>
      <c r="G6" s="11"/>
      <c r="H6" s="2"/>
      <c r="I6" s="2"/>
    </row>
    <row r="7" spans="1:9" ht="12.75" customHeight="1">
      <c r="A7" s="53"/>
      <c r="B7" s="121" t="s">
        <v>89</v>
      </c>
      <c r="C7" s="10"/>
      <c r="D7" s="10"/>
      <c r="E7" s="11"/>
      <c r="F7" s="11"/>
      <c r="G7" s="11"/>
      <c r="H7" s="2"/>
      <c r="I7" s="2"/>
    </row>
    <row r="8" spans="1:9" ht="12.75" customHeight="1" thickBot="1">
      <c r="A8" s="53"/>
      <c r="B8" s="121"/>
      <c r="C8" s="10"/>
      <c r="D8" s="10"/>
      <c r="E8" s="11"/>
      <c r="F8" s="11"/>
      <c r="G8" s="11"/>
      <c r="H8" s="2"/>
      <c r="I8" s="2"/>
    </row>
    <row r="9" spans="1:9" ht="12.75" customHeight="1" thickBot="1">
      <c r="A9" s="53"/>
      <c r="B9" s="191" t="s">
        <v>53</v>
      </c>
      <c r="C9" s="190"/>
      <c r="D9" s="11"/>
      <c r="E9" s="11"/>
      <c r="F9" s="11"/>
      <c r="G9" s="11"/>
      <c r="H9" s="2"/>
      <c r="I9" s="2"/>
    </row>
    <row r="10" spans="1:9" ht="12.75" customHeight="1" thickBot="1">
      <c r="A10" s="53"/>
      <c r="B10" s="192"/>
      <c r="C10" s="190"/>
      <c r="D10" s="10"/>
      <c r="E10" s="11"/>
      <c r="F10" s="11"/>
      <c r="G10" s="11"/>
      <c r="H10" s="2"/>
      <c r="I10" s="2"/>
    </row>
    <row r="11" spans="1:9" ht="12.75" customHeight="1">
      <c r="A11" s="53"/>
      <c r="B11" s="92"/>
      <c r="C11" s="10"/>
      <c r="D11" s="10"/>
      <c r="E11" s="11"/>
      <c r="F11" s="11"/>
      <c r="G11" s="11"/>
      <c r="H11" s="2"/>
      <c r="I11" s="2"/>
    </row>
    <row r="12" spans="1:9" ht="12.75" customHeight="1">
      <c r="A12" s="53"/>
      <c r="B12" s="84" t="s">
        <v>36</v>
      </c>
      <c r="C12" s="1"/>
      <c r="D12" s="10"/>
      <c r="E12" s="11"/>
      <c r="F12" s="11"/>
      <c r="G12" s="11"/>
      <c r="H12" s="2"/>
      <c r="I12" s="2"/>
    </row>
    <row r="13" spans="1:9" ht="12.75" customHeight="1" thickBot="1">
      <c r="A13" s="53"/>
      <c r="B13" s="9"/>
      <c r="C13" s="1"/>
      <c r="D13" s="10"/>
      <c r="E13" s="11"/>
      <c r="F13" s="11"/>
      <c r="G13" s="141" t="s">
        <v>81</v>
      </c>
      <c r="H13" s="44" t="str">
        <f>IF(H15+H17+H19=C9,"OK","# samples|aliquots")</f>
        <v>OK</v>
      </c>
      <c r="I13" s="2"/>
    </row>
    <row r="14" spans="1:9" ht="12.75" customHeight="1" thickBot="1">
      <c r="A14" s="53"/>
      <c r="C14" s="93" t="s">
        <v>37</v>
      </c>
      <c r="D14" s="237" t="s">
        <v>38</v>
      </c>
      <c r="E14" s="238"/>
      <c r="F14" s="239"/>
      <c r="G14" s="94" t="s">
        <v>60</v>
      </c>
      <c r="H14" s="105" t="s">
        <v>62</v>
      </c>
      <c r="I14" s="101" t="s">
        <v>35</v>
      </c>
    </row>
    <row r="15" spans="1:9" ht="12.75" customHeight="1" thickBot="1">
      <c r="A15" s="53"/>
      <c r="B15" s="95" t="s">
        <v>61</v>
      </c>
      <c r="C15" s="203" t="s">
        <v>40</v>
      </c>
      <c r="D15" s="229" t="s">
        <v>45</v>
      </c>
      <c r="E15" s="230"/>
      <c r="F15" s="231"/>
      <c r="G15" s="228" t="s">
        <v>72</v>
      </c>
      <c r="H15" s="235"/>
      <c r="I15" s="243">
        <f>H15*1200</f>
        <v>0</v>
      </c>
    </row>
    <row r="16" spans="1:9" ht="12.75" customHeight="1" thickBot="1">
      <c r="A16" s="53"/>
      <c r="B16" s="96" t="s">
        <v>39</v>
      </c>
      <c r="C16" s="219"/>
      <c r="D16" s="232"/>
      <c r="E16" s="233"/>
      <c r="F16" s="234"/>
      <c r="G16" s="228"/>
      <c r="H16" s="235"/>
      <c r="I16" s="244"/>
    </row>
    <row r="17" spans="1:9" ht="12.75" customHeight="1" thickBot="1">
      <c r="A17" s="53"/>
      <c r="B17" s="148"/>
      <c r="C17" s="97"/>
      <c r="D17" s="229" t="s">
        <v>56</v>
      </c>
      <c r="E17" s="230"/>
      <c r="F17" s="231"/>
      <c r="G17" s="228" t="s">
        <v>59</v>
      </c>
      <c r="H17" s="235"/>
      <c r="I17" s="242">
        <f>H17*415</f>
        <v>0</v>
      </c>
    </row>
    <row r="18" spans="1:9" ht="12.75" customHeight="1" thickBot="1">
      <c r="A18" s="53"/>
      <c r="B18" s="149" t="s">
        <v>55</v>
      </c>
      <c r="C18" s="97" t="s">
        <v>67</v>
      </c>
      <c r="D18" s="232"/>
      <c r="E18" s="233"/>
      <c r="F18" s="234"/>
      <c r="G18" s="228"/>
      <c r="H18" s="235"/>
      <c r="I18" s="242"/>
    </row>
    <row r="19" spans="1:9" ht="12.75" customHeight="1" thickBot="1">
      <c r="A19" s="53"/>
      <c r="B19" s="150" t="s">
        <v>54</v>
      </c>
      <c r="C19" s="97" t="s">
        <v>66</v>
      </c>
      <c r="D19" s="220" t="s">
        <v>57</v>
      </c>
      <c r="E19" s="221"/>
      <c r="F19" s="222"/>
      <c r="G19" s="228" t="s">
        <v>58</v>
      </c>
      <c r="H19" s="235"/>
      <c r="I19" s="243">
        <f>H19*750</f>
        <v>0</v>
      </c>
    </row>
    <row r="20" spans="1:9" ht="12.75" customHeight="1" thickBot="1">
      <c r="A20" s="53"/>
      <c r="B20" s="96"/>
      <c r="C20" s="100"/>
      <c r="D20" s="223"/>
      <c r="E20" s="224"/>
      <c r="F20" s="225"/>
      <c r="G20" s="228"/>
      <c r="H20" s="235"/>
      <c r="I20" s="244"/>
    </row>
    <row r="21" spans="1:9" ht="12.75" customHeight="1" thickBot="1">
      <c r="B21" s="97"/>
      <c r="C21" s="97"/>
      <c r="D21" s="98"/>
      <c r="E21" s="99"/>
      <c r="F21" s="210" t="s">
        <v>63</v>
      </c>
      <c r="G21" s="210"/>
      <c r="H21" s="210"/>
      <c r="I21" s="147">
        <f>SUM(I15:I20)</f>
        <v>0</v>
      </c>
    </row>
    <row r="22" spans="1:9" ht="12.75" customHeight="1">
      <c r="B22" s="97"/>
      <c r="C22" s="97"/>
      <c r="D22" s="106"/>
      <c r="E22" s="107"/>
      <c r="F22" s="102"/>
      <c r="G22" s="102"/>
      <c r="H22" s="102"/>
      <c r="I22" s="108"/>
    </row>
    <row r="23" spans="1:9" ht="13.5" thickBot="1">
      <c r="G23" s="141" t="s">
        <v>81</v>
      </c>
      <c r="H23" s="44" t="str">
        <f>IF(H27+H29=C10,"OK","# samples|aliquots")</f>
        <v>OK</v>
      </c>
    </row>
    <row r="24" spans="1:9" ht="26.25" thickBot="1">
      <c r="B24" s="44"/>
      <c r="C24" s="103" t="s">
        <v>37</v>
      </c>
      <c r="D24" s="254" t="s">
        <v>38</v>
      </c>
      <c r="E24" s="247"/>
      <c r="F24" s="255"/>
      <c r="G24" s="104" t="s">
        <v>60</v>
      </c>
      <c r="H24" s="105" t="s">
        <v>62</v>
      </c>
      <c r="I24" s="101" t="s">
        <v>35</v>
      </c>
    </row>
    <row r="25" spans="1:9" ht="12.75" customHeight="1">
      <c r="A25" s="53"/>
      <c r="B25" s="191" t="s">
        <v>64</v>
      </c>
      <c r="C25" s="203" t="s">
        <v>65</v>
      </c>
      <c r="D25" s="220" t="s">
        <v>41</v>
      </c>
      <c r="E25" s="221"/>
      <c r="F25" s="222"/>
      <c r="G25" s="226" t="s">
        <v>44</v>
      </c>
      <c r="H25" s="240"/>
      <c r="I25" s="245">
        <f>H25*130</f>
        <v>0</v>
      </c>
    </row>
    <row r="26" spans="1:9" ht="12.75" customHeight="1" thickBot="1">
      <c r="A26" s="53"/>
      <c r="B26" s="200"/>
      <c r="C26" s="204"/>
      <c r="D26" s="223"/>
      <c r="E26" s="224"/>
      <c r="F26" s="225"/>
      <c r="G26" s="227"/>
      <c r="H26" s="241"/>
      <c r="I26" s="218"/>
    </row>
    <row r="27" spans="1:9" ht="12.75" customHeight="1" thickBot="1">
      <c r="A27" s="53"/>
      <c r="B27" s="201"/>
      <c r="C27" s="204"/>
      <c r="D27" s="220" t="s">
        <v>42</v>
      </c>
      <c r="E27" s="221"/>
      <c r="F27" s="222"/>
      <c r="G27" s="228" t="s">
        <v>43</v>
      </c>
      <c r="H27" s="235"/>
      <c r="I27" s="217">
        <f>H27*230</f>
        <v>0</v>
      </c>
    </row>
    <row r="28" spans="1:9" ht="12.75" customHeight="1" thickBot="1">
      <c r="A28" s="53"/>
      <c r="B28" s="202"/>
      <c r="C28" s="205"/>
      <c r="D28" s="223"/>
      <c r="E28" s="224"/>
      <c r="F28" s="225"/>
      <c r="G28" s="228"/>
      <c r="H28" s="235"/>
      <c r="I28" s="218"/>
    </row>
    <row r="29" spans="1:9" ht="12.75" customHeight="1" thickBot="1">
      <c r="B29" s="97"/>
      <c r="C29" s="97"/>
      <c r="D29" s="98"/>
      <c r="E29" s="99"/>
      <c r="F29" s="210" t="s">
        <v>69</v>
      </c>
      <c r="G29" s="210"/>
      <c r="H29" s="210"/>
      <c r="I29" s="132">
        <f>SUM(I25:I28)</f>
        <v>0</v>
      </c>
    </row>
    <row r="30" spans="1:9" ht="12.75" customHeight="1">
      <c r="B30" s="97"/>
      <c r="C30" s="97"/>
      <c r="D30" s="106"/>
      <c r="E30" s="107"/>
      <c r="F30" s="102"/>
      <c r="G30" s="102"/>
      <c r="H30" s="102"/>
      <c r="I30" s="108"/>
    </row>
    <row r="31" spans="1:9" ht="12.75" customHeight="1">
      <c r="B31" s="84" t="s">
        <v>46</v>
      </c>
    </row>
    <row r="32" spans="1:9" ht="12.75" customHeight="1" thickBot="1">
      <c r="G32" s="141" t="s">
        <v>81</v>
      </c>
      <c r="H32" s="44" t="str">
        <f>IF(H34=C10,"OK","# samples|aliquots")</f>
        <v>OK</v>
      </c>
    </row>
    <row r="33" spans="1:13" s="110" customFormat="1" ht="12.75" customHeight="1" thickBot="1">
      <c r="A33" s="109"/>
      <c r="B33" s="124"/>
      <c r="C33" s="124"/>
      <c r="D33" s="125"/>
      <c r="E33" s="125"/>
      <c r="F33" s="126"/>
      <c r="G33" s="122" t="s">
        <v>60</v>
      </c>
      <c r="H33" s="98" t="s">
        <v>62</v>
      </c>
      <c r="I33" s="114" t="s">
        <v>35</v>
      </c>
    </row>
    <row r="34" spans="1:13" ht="20.65" customHeight="1" thickBot="1">
      <c r="B34" s="111" t="s">
        <v>68</v>
      </c>
      <c r="C34" s="256" t="s">
        <v>87</v>
      </c>
      <c r="D34" s="257"/>
      <c r="E34" s="257"/>
      <c r="F34" s="112"/>
      <c r="G34" s="123" t="s">
        <v>73</v>
      </c>
      <c r="H34" s="161"/>
      <c r="I34" s="146">
        <f>IF(H34&gt;100,H34*600,IF(H34&gt;20, H34*800, H34*1000))</f>
        <v>0</v>
      </c>
    </row>
    <row r="35" spans="1:13" ht="12.6" customHeight="1" thickBot="1">
      <c r="B35" s="113"/>
      <c r="C35" s="113"/>
      <c r="D35" s="113"/>
      <c r="E35" s="113"/>
      <c r="F35" s="113"/>
      <c r="G35" s="113"/>
      <c r="H35" s="54" t="s">
        <v>70</v>
      </c>
      <c r="I35" s="132">
        <f>SUM(I34:I34)</f>
        <v>0</v>
      </c>
    </row>
    <row r="36" spans="1:13">
      <c r="A36" s="56"/>
      <c r="B36" s="3"/>
      <c r="C36" s="3"/>
      <c r="D36" s="3"/>
      <c r="E36" s="3"/>
      <c r="F36" s="3"/>
      <c r="G36" s="3"/>
      <c r="H36" s="3"/>
      <c r="I36" s="4"/>
      <c r="J36" s="3"/>
      <c r="K36" s="3"/>
      <c r="L36" s="3"/>
      <c r="M36" s="5"/>
    </row>
    <row r="37" spans="1:13" s="119" customFormat="1" ht="18" customHeight="1">
      <c r="A37" s="115" t="s">
        <v>18</v>
      </c>
      <c r="B37" s="116" t="s">
        <v>47</v>
      </c>
      <c r="C37" s="117"/>
      <c r="D37" s="118"/>
      <c r="E37" s="118"/>
      <c r="F37" s="118"/>
      <c r="G37" s="118"/>
      <c r="H37" s="118"/>
      <c r="I37" s="118"/>
      <c r="J37" s="118"/>
      <c r="K37" s="118"/>
      <c r="L37" s="118"/>
      <c r="M37" s="118"/>
    </row>
    <row r="38" spans="1:13" ht="13.5" thickBot="1">
      <c r="A38" s="120" t="s">
        <v>71</v>
      </c>
      <c r="B38" s="121" t="s">
        <v>74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39" thickBot="1">
      <c r="A39" s="51"/>
      <c r="B39" s="139" t="s">
        <v>82</v>
      </c>
      <c r="C39" s="211" t="s">
        <v>76</v>
      </c>
      <c r="D39" s="212"/>
      <c r="E39" s="212"/>
      <c r="F39" s="212"/>
      <c r="G39" s="212"/>
      <c r="H39" s="213"/>
      <c r="I39" s="114" t="s">
        <v>35</v>
      </c>
    </row>
    <row r="40" spans="1:13" s="44" customFormat="1" ht="40.15" customHeight="1" thickBot="1">
      <c r="A40" s="57"/>
      <c r="B40" s="87"/>
      <c r="C40" s="214"/>
      <c r="D40" s="215"/>
      <c r="E40" s="215"/>
      <c r="F40" s="215"/>
      <c r="G40" s="215"/>
      <c r="H40" s="127"/>
      <c r="I40" s="129"/>
    </row>
    <row r="41" spans="1:13" s="44" customFormat="1" ht="40.15" customHeight="1" thickBot="1">
      <c r="A41" s="57"/>
      <c r="B41" s="88"/>
      <c r="C41" s="214"/>
      <c r="D41" s="215"/>
      <c r="E41" s="215"/>
      <c r="F41" s="215"/>
      <c r="G41" s="215"/>
      <c r="H41" s="216"/>
      <c r="I41" s="129"/>
    </row>
    <row r="42" spans="1:13" s="44" customFormat="1" ht="40.15" hidden="1" customHeight="1">
      <c r="A42" s="57"/>
      <c r="B42" s="151"/>
      <c r="C42" s="152"/>
      <c r="D42" s="208"/>
      <c r="E42" s="209"/>
      <c r="F42" s="209"/>
      <c r="H42" s="153"/>
      <c r="I42" s="154"/>
    </row>
    <row r="43" spans="1:13" s="44" customFormat="1" ht="40.15" hidden="1" customHeight="1">
      <c r="A43" s="57"/>
      <c r="B43" s="151"/>
      <c r="C43" s="155"/>
      <c r="D43" s="206"/>
      <c r="E43" s="207"/>
      <c r="F43" s="207"/>
      <c r="H43" s="154"/>
      <c r="I43" s="154"/>
    </row>
    <row r="44" spans="1:13" s="44" customFormat="1" ht="40.15" hidden="1" customHeight="1">
      <c r="A44" s="57"/>
      <c r="B44" s="151"/>
      <c r="C44" s="155"/>
      <c r="D44" s="206"/>
      <c r="E44" s="207"/>
      <c r="F44" s="207"/>
      <c r="H44" s="154"/>
      <c r="I44" s="154"/>
    </row>
    <row r="45" spans="1:13" s="44" customFormat="1" ht="40.15" hidden="1" customHeight="1">
      <c r="A45" s="57"/>
      <c r="B45" s="151"/>
      <c r="C45" s="155"/>
      <c r="D45" s="206"/>
      <c r="E45" s="207"/>
      <c r="F45" s="207"/>
      <c r="H45" s="154"/>
      <c r="I45" s="154"/>
    </row>
    <row r="46" spans="1:13" s="44" customFormat="1" ht="40.15" hidden="1" customHeight="1">
      <c r="A46" s="57"/>
      <c r="B46" s="151"/>
      <c r="C46" s="155"/>
      <c r="D46" s="206"/>
      <c r="E46" s="207"/>
      <c r="F46" s="207"/>
      <c r="H46" s="154"/>
      <c r="I46" s="154"/>
    </row>
    <row r="47" spans="1:13" s="44" customFormat="1" ht="40.15" hidden="1" customHeight="1">
      <c r="A47" s="57"/>
      <c r="B47" s="151"/>
      <c r="C47" s="155"/>
      <c r="D47" s="206"/>
      <c r="E47" s="207"/>
      <c r="F47" s="207"/>
      <c r="H47" s="154"/>
      <c r="I47" s="154"/>
    </row>
    <row r="48" spans="1:13" s="44" customFormat="1" ht="40.15" hidden="1" customHeight="1">
      <c r="A48" s="57"/>
      <c r="B48" s="151"/>
      <c r="C48" s="155"/>
      <c r="D48" s="206"/>
      <c r="E48" s="207"/>
      <c r="F48" s="207"/>
      <c r="H48" s="154"/>
      <c r="I48" s="154"/>
    </row>
    <row r="49" spans="1:13" s="44" customFormat="1" ht="40.15" hidden="1" customHeight="1">
      <c r="A49" s="57"/>
      <c r="B49" s="151"/>
      <c r="C49" s="155"/>
      <c r="D49" s="206"/>
      <c r="E49" s="207"/>
      <c r="F49" s="207"/>
      <c r="H49" s="154"/>
      <c r="I49" s="154"/>
    </row>
    <row r="50" spans="1:13" ht="13.5" thickBot="1">
      <c r="A50" s="55"/>
      <c r="B50" s="85"/>
      <c r="C50" s="85"/>
      <c r="D50" s="246"/>
      <c r="E50" s="246"/>
      <c r="F50" s="246"/>
      <c r="G50" s="113"/>
      <c r="H50" s="54" t="s">
        <v>85</v>
      </c>
      <c r="I50" s="132">
        <f>SUM(I40:I41)</f>
        <v>0</v>
      </c>
    </row>
    <row r="51" spans="1:13" ht="10.5" customHeight="1">
      <c r="A51" s="14"/>
      <c r="C51" s="14"/>
      <c r="D51" s="14"/>
    </row>
    <row r="52" spans="1:13" s="166" customFormat="1" ht="17.850000000000001" customHeight="1">
      <c r="A52" s="162" t="s">
        <v>19</v>
      </c>
      <c r="B52" s="163" t="s">
        <v>49</v>
      </c>
      <c r="C52" s="164"/>
      <c r="D52" s="165"/>
      <c r="E52" s="165"/>
      <c r="F52" s="165"/>
      <c r="G52" s="165"/>
      <c r="H52" s="165"/>
      <c r="I52" s="165"/>
      <c r="J52" s="165"/>
      <c r="K52" s="165"/>
      <c r="L52" s="165"/>
      <c r="M52" s="165"/>
    </row>
    <row r="53" spans="1:13" ht="13.5" thickBot="1">
      <c r="A53" s="120" t="s">
        <v>71</v>
      </c>
      <c r="B53" s="121" t="s">
        <v>75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26.25" thickBot="1">
      <c r="A54" s="51"/>
      <c r="B54" s="140" t="s">
        <v>83</v>
      </c>
      <c r="C54" s="140" t="s">
        <v>50</v>
      </c>
      <c r="D54" s="140" t="s">
        <v>84</v>
      </c>
      <c r="E54" s="247" t="s">
        <v>48</v>
      </c>
      <c r="F54" s="248"/>
      <c r="G54" s="249"/>
      <c r="H54" s="250"/>
      <c r="I54" s="114" t="s">
        <v>35</v>
      </c>
    </row>
    <row r="55" spans="1:13" s="44" customFormat="1" ht="40.15" customHeight="1" thickBot="1">
      <c r="A55" s="57"/>
      <c r="B55" s="87"/>
      <c r="C55" s="87"/>
      <c r="D55" s="91"/>
      <c r="E55" s="251"/>
      <c r="F55" s="252"/>
      <c r="G55" s="252"/>
      <c r="H55" s="253"/>
      <c r="I55" s="130"/>
    </row>
    <row r="56" spans="1:13" s="44" customFormat="1" ht="40.15" customHeight="1" thickBot="1">
      <c r="A56" s="57"/>
      <c r="B56" s="88"/>
      <c r="C56" s="88"/>
      <c r="D56" s="91"/>
      <c r="E56" s="251"/>
      <c r="F56" s="252"/>
      <c r="G56" s="252"/>
      <c r="H56" s="253"/>
      <c r="I56" s="130"/>
    </row>
    <row r="57" spans="1:13" s="44" customFormat="1" ht="40.15" hidden="1" customHeight="1">
      <c r="A57" s="57"/>
      <c r="B57" s="151"/>
      <c r="C57" s="155"/>
      <c r="D57" s="206"/>
      <c r="E57" s="209"/>
      <c r="F57" s="209"/>
      <c r="G57" s="156"/>
      <c r="H57" s="157"/>
      <c r="I57" s="131"/>
    </row>
    <row r="58" spans="1:13" s="44" customFormat="1" ht="40.15" hidden="1" customHeight="1">
      <c r="A58" s="57"/>
      <c r="B58" s="151"/>
      <c r="C58" s="155"/>
      <c r="D58" s="206"/>
      <c r="E58" s="207"/>
      <c r="F58" s="207"/>
      <c r="G58" s="158"/>
      <c r="H58" s="157"/>
      <c r="I58" s="131"/>
    </row>
    <row r="59" spans="1:13" s="44" customFormat="1" ht="40.15" hidden="1" customHeight="1">
      <c r="A59" s="57"/>
      <c r="B59" s="151"/>
      <c r="C59" s="155"/>
      <c r="D59" s="206"/>
      <c r="E59" s="207"/>
      <c r="F59" s="207"/>
      <c r="G59" s="158"/>
      <c r="H59" s="157"/>
      <c r="I59" s="131"/>
    </row>
    <row r="60" spans="1:13" s="44" customFormat="1" ht="40.15" hidden="1" customHeight="1">
      <c r="A60" s="57"/>
      <c r="B60" s="151"/>
      <c r="C60" s="155"/>
      <c r="D60" s="206"/>
      <c r="E60" s="207"/>
      <c r="F60" s="207"/>
      <c r="G60" s="158"/>
      <c r="H60" s="157"/>
      <c r="I60" s="131"/>
    </row>
    <row r="61" spans="1:13" s="44" customFormat="1" ht="40.15" hidden="1" customHeight="1">
      <c r="A61" s="57"/>
      <c r="B61" s="151"/>
      <c r="C61" s="155"/>
      <c r="D61" s="206"/>
      <c r="E61" s="207"/>
      <c r="F61" s="207"/>
      <c r="G61" s="158"/>
      <c r="H61" s="157"/>
      <c r="I61" s="131"/>
    </row>
    <row r="62" spans="1:13" s="44" customFormat="1" ht="40.15" hidden="1" customHeight="1">
      <c r="A62" s="57"/>
      <c r="B62" s="151"/>
      <c r="C62" s="155"/>
      <c r="D62" s="206"/>
      <c r="E62" s="207"/>
      <c r="F62" s="207"/>
      <c r="G62" s="158"/>
      <c r="H62" s="157"/>
      <c r="I62" s="131"/>
    </row>
    <row r="63" spans="1:13" s="44" customFormat="1" ht="40.15" hidden="1" customHeight="1">
      <c r="A63" s="57"/>
      <c r="B63" s="151"/>
      <c r="C63" s="155"/>
      <c r="D63" s="206"/>
      <c r="E63" s="207"/>
      <c r="F63" s="207"/>
      <c r="G63" s="158"/>
      <c r="H63" s="157"/>
      <c r="I63" s="131"/>
    </row>
    <row r="64" spans="1:13" s="44" customFormat="1" ht="40.15" hidden="1" customHeight="1" thickBot="1">
      <c r="A64" s="57"/>
      <c r="B64" s="151"/>
      <c r="C64" s="155"/>
      <c r="D64" s="206"/>
      <c r="E64" s="207"/>
      <c r="F64" s="207"/>
      <c r="G64" s="158"/>
      <c r="H64" s="157"/>
      <c r="I64" s="131"/>
    </row>
    <row r="65" spans="1:14" ht="13.5" thickBot="1">
      <c r="A65" s="55"/>
      <c r="B65" s="85"/>
      <c r="C65" s="85"/>
      <c r="D65" s="246"/>
      <c r="E65" s="246"/>
      <c r="F65" s="246"/>
      <c r="G65" s="113"/>
      <c r="H65" s="54" t="s">
        <v>86</v>
      </c>
      <c r="I65" s="132">
        <f>SUM(I55:I56)</f>
        <v>0</v>
      </c>
    </row>
    <row r="66" spans="1:14" s="22" customFormat="1" ht="14.65" customHeight="1">
      <c r="A66" s="55"/>
      <c r="B66" s="21"/>
      <c r="C66" s="21"/>
      <c r="D66" s="28"/>
      <c r="E66" s="28"/>
      <c r="F66" s="28"/>
      <c r="G66" s="29"/>
      <c r="H66" s="29"/>
      <c r="I66" s="29"/>
      <c r="J66" s="29"/>
      <c r="K66" s="29"/>
      <c r="L66" s="21"/>
      <c r="M66" s="21"/>
      <c r="N66" s="21"/>
    </row>
    <row r="67" spans="1:14" s="166" customFormat="1" ht="17.850000000000001" customHeight="1">
      <c r="A67" s="162" t="s">
        <v>20</v>
      </c>
      <c r="B67" s="163" t="s">
        <v>51</v>
      </c>
      <c r="C67" s="165"/>
      <c r="D67" s="165"/>
      <c r="G67" s="165"/>
      <c r="H67" s="165"/>
      <c r="I67" s="165"/>
      <c r="J67" s="165"/>
      <c r="K67" s="165"/>
      <c r="L67" s="165"/>
      <c r="M67" s="165"/>
    </row>
    <row r="68" spans="1:14" ht="13.5" thickBot="1">
      <c r="A68" s="51"/>
      <c r="B68" s="89"/>
      <c r="C68" s="2"/>
      <c r="E68" s="24"/>
      <c r="F68" s="25"/>
      <c r="G68" s="2"/>
      <c r="H68" s="2"/>
      <c r="I68" s="2"/>
      <c r="J68" s="2"/>
      <c r="K68" s="2"/>
    </row>
    <row r="69" spans="1:14" ht="26.25" thickBot="1">
      <c r="A69" s="51"/>
      <c r="B69" s="140" t="s">
        <v>83</v>
      </c>
      <c r="C69" s="103" t="s">
        <v>5</v>
      </c>
      <c r="D69" s="247" t="s">
        <v>48</v>
      </c>
      <c r="E69" s="248"/>
      <c r="F69" s="249"/>
      <c r="G69" s="249"/>
      <c r="H69" s="250"/>
      <c r="I69" s="114" t="s">
        <v>35</v>
      </c>
    </row>
    <row r="70" spans="1:14" s="44" customFormat="1" ht="40.15" customHeight="1" thickBot="1">
      <c r="A70" s="57"/>
      <c r="B70" s="133"/>
      <c r="C70" s="134"/>
      <c r="D70" s="251"/>
      <c r="E70" s="252"/>
      <c r="F70" s="252"/>
      <c r="G70" s="258"/>
      <c r="H70" s="253"/>
      <c r="I70" s="130"/>
    </row>
    <row r="71" spans="1:14" s="44" customFormat="1" ht="40.15" customHeight="1" thickBot="1">
      <c r="A71" s="57"/>
      <c r="B71" s="135"/>
      <c r="C71" s="134"/>
      <c r="D71" s="251"/>
      <c r="E71" s="252"/>
      <c r="F71" s="252"/>
      <c r="G71" s="258"/>
      <c r="H71" s="253"/>
      <c r="I71" s="130"/>
    </row>
    <row r="72" spans="1:14" s="44" customFormat="1" ht="40.15" hidden="1" customHeight="1">
      <c r="A72" s="57"/>
      <c r="B72" s="159"/>
      <c r="C72" s="128"/>
      <c r="D72" s="197"/>
      <c r="E72" s="198"/>
      <c r="F72" s="199"/>
      <c r="G72" s="160"/>
      <c r="I72" s="131"/>
    </row>
    <row r="73" spans="1:14" s="44" customFormat="1" ht="40.15" hidden="1" customHeight="1">
      <c r="A73" s="57"/>
      <c r="B73" s="159"/>
      <c r="C73" s="128"/>
      <c r="D73" s="194"/>
      <c r="E73" s="195"/>
      <c r="F73" s="196"/>
      <c r="G73" s="86"/>
      <c r="I73" s="131"/>
    </row>
    <row r="74" spans="1:14" s="44" customFormat="1" ht="40.15" hidden="1" customHeight="1">
      <c r="A74" s="57"/>
      <c r="B74" s="159"/>
      <c r="C74" s="128"/>
      <c r="D74" s="194"/>
      <c r="E74" s="195"/>
      <c r="F74" s="196"/>
      <c r="G74" s="86"/>
      <c r="I74" s="131"/>
    </row>
    <row r="75" spans="1:14" s="44" customFormat="1" ht="40.15" hidden="1" customHeight="1">
      <c r="A75" s="57"/>
      <c r="B75" s="159"/>
      <c r="C75" s="128"/>
      <c r="D75" s="194"/>
      <c r="E75" s="195"/>
      <c r="F75" s="196"/>
      <c r="G75" s="86"/>
      <c r="I75" s="131"/>
    </row>
    <row r="76" spans="1:14" s="44" customFormat="1" ht="40.15" hidden="1" customHeight="1">
      <c r="A76" s="57"/>
      <c r="B76" s="159"/>
      <c r="C76" s="128"/>
      <c r="D76" s="194"/>
      <c r="E76" s="195"/>
      <c r="F76" s="196"/>
      <c r="G76" s="86"/>
      <c r="I76" s="131"/>
    </row>
    <row r="77" spans="1:14" s="44" customFormat="1" ht="40.15" hidden="1" customHeight="1">
      <c r="A77" s="57"/>
      <c r="B77" s="159"/>
      <c r="C77" s="128"/>
      <c r="D77" s="194"/>
      <c r="E77" s="195"/>
      <c r="F77" s="196"/>
      <c r="G77" s="86"/>
      <c r="I77" s="131"/>
    </row>
    <row r="78" spans="1:14" s="44" customFormat="1" ht="40.15" hidden="1" customHeight="1">
      <c r="A78" s="57"/>
      <c r="B78" s="159"/>
      <c r="C78" s="128"/>
      <c r="D78" s="194"/>
      <c r="E78" s="195"/>
      <c r="F78" s="196"/>
      <c r="G78" s="86"/>
      <c r="I78" s="131"/>
    </row>
    <row r="79" spans="1:14" s="44" customFormat="1" ht="40.15" hidden="1" customHeight="1">
      <c r="A79" s="57"/>
      <c r="B79" s="159"/>
      <c r="C79" s="128"/>
      <c r="D79" s="194"/>
      <c r="E79" s="195"/>
      <c r="F79" s="196"/>
      <c r="G79" s="86"/>
      <c r="I79" s="131"/>
    </row>
    <row r="80" spans="1:14" ht="13.5" thickBot="1">
      <c r="A80" s="55"/>
      <c r="B80" s="84"/>
      <c r="C80" s="84"/>
      <c r="D80" s="193"/>
      <c r="E80" s="193"/>
      <c r="F80" s="193"/>
      <c r="G80" s="84"/>
      <c r="H80" s="2"/>
      <c r="I80" s="132">
        <f>SUM(I70:I71)</f>
        <v>0</v>
      </c>
    </row>
    <row r="81" spans="1:13">
      <c r="A81" s="58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3" s="19" customFormat="1">
      <c r="A82" s="59"/>
      <c r="C82" s="26"/>
      <c r="D82" s="26"/>
    </row>
    <row r="83" spans="1:13" s="170" customFormat="1" ht="15.75">
      <c r="A83" s="167">
        <v>5</v>
      </c>
      <c r="B83" s="168" t="s">
        <v>52</v>
      </c>
      <c r="C83" s="169"/>
      <c r="D83" s="169"/>
    </row>
    <row r="84" spans="1:13" s="49" customFormat="1" ht="18" customHeight="1">
      <c r="A84" s="60"/>
      <c r="D84" s="136"/>
      <c r="E84" s="137"/>
      <c r="F84" s="136"/>
      <c r="G84" s="136"/>
      <c r="H84" s="136"/>
    </row>
    <row r="85" spans="1:13" s="49" customFormat="1" ht="18" customHeight="1">
      <c r="A85" s="60"/>
      <c r="B85" s="144" t="s">
        <v>77</v>
      </c>
      <c r="C85" s="143"/>
      <c r="D85" s="145">
        <f>I21+I29+I35</f>
        <v>0</v>
      </c>
      <c r="E85" s="137"/>
      <c r="F85" s="136"/>
      <c r="G85" s="136"/>
      <c r="H85" s="136"/>
    </row>
    <row r="86" spans="1:13" s="49" customFormat="1" ht="18" customHeight="1">
      <c r="A86" s="60"/>
      <c r="B86" s="142"/>
      <c r="C86" s="143"/>
      <c r="D86" s="145"/>
      <c r="E86" s="137"/>
      <c r="F86" s="136"/>
      <c r="G86" s="136"/>
      <c r="H86" s="136"/>
    </row>
    <row r="87" spans="1:13" s="49" customFormat="1" ht="18" customHeight="1">
      <c r="A87" s="60"/>
      <c r="B87" s="144" t="s">
        <v>78</v>
      </c>
      <c r="C87" s="143"/>
      <c r="D87" s="145">
        <f>I50</f>
        <v>0</v>
      </c>
      <c r="E87" s="137"/>
      <c r="F87" s="136"/>
      <c r="G87" s="136"/>
      <c r="H87" s="136"/>
    </row>
    <row r="88" spans="1:13" s="49" customFormat="1" ht="18" customHeight="1">
      <c r="A88" s="60"/>
      <c r="B88" s="142"/>
      <c r="C88" s="143"/>
      <c r="D88" s="145"/>
      <c r="E88" s="137"/>
      <c r="F88" s="136"/>
      <c r="G88" s="136"/>
      <c r="H88" s="136"/>
    </row>
    <row r="89" spans="1:13" s="49" customFormat="1" ht="18" customHeight="1">
      <c r="A89" s="60"/>
      <c r="B89" s="144" t="s">
        <v>79</v>
      </c>
      <c r="C89" s="143"/>
      <c r="D89" s="145">
        <f>I65</f>
        <v>0</v>
      </c>
      <c r="E89" s="137"/>
      <c r="F89" s="136"/>
      <c r="G89" s="136"/>
      <c r="H89" s="136"/>
    </row>
    <row r="90" spans="1:13" s="49" customFormat="1" ht="18" customHeight="1">
      <c r="A90" s="60"/>
      <c r="B90" s="142"/>
      <c r="C90" s="143"/>
      <c r="D90" s="145"/>
      <c r="E90" s="137"/>
      <c r="F90" s="136"/>
      <c r="G90" s="136"/>
      <c r="H90" s="136"/>
    </row>
    <row r="91" spans="1:13" s="49" customFormat="1" ht="18" customHeight="1">
      <c r="A91" s="60"/>
      <c r="B91" s="144" t="s">
        <v>80</v>
      </c>
      <c r="C91" s="143"/>
      <c r="D91" s="145">
        <f>I80</f>
        <v>0</v>
      </c>
      <c r="E91" s="137"/>
      <c r="F91" s="136"/>
      <c r="G91" s="136"/>
      <c r="H91" s="136"/>
    </row>
    <row r="92" spans="1:13" s="49" customFormat="1" ht="18" customHeight="1">
      <c r="A92" s="60"/>
      <c r="B92" s="142"/>
      <c r="C92" s="143"/>
      <c r="D92" s="145"/>
      <c r="E92" s="137"/>
      <c r="F92" s="136"/>
      <c r="G92" s="136"/>
      <c r="H92" s="136"/>
    </row>
    <row r="93" spans="1:13" s="49" customFormat="1" ht="18" customHeight="1">
      <c r="A93" s="60"/>
      <c r="B93" s="144" t="s">
        <v>21</v>
      </c>
      <c r="C93" s="143"/>
      <c r="D93" s="145">
        <f>D85+D87+D89+D91</f>
        <v>0</v>
      </c>
      <c r="E93" s="138"/>
      <c r="F93" s="136"/>
      <c r="G93" s="136"/>
      <c r="H93" s="136"/>
    </row>
    <row r="94" spans="1:13">
      <c r="D94" s="26"/>
      <c r="E94" s="27"/>
      <c r="F94" s="27"/>
      <c r="G94" s="27"/>
      <c r="H94" s="19"/>
    </row>
    <row r="95" spans="1:13" s="31" customFormat="1" ht="13.5" thickBot="1">
      <c r="A95" s="62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</row>
    <row r="96" spans="1:13" s="19" customFormat="1" ht="13.5" thickTop="1">
      <c r="A96" s="59"/>
      <c r="C96" s="26"/>
      <c r="D96" s="26"/>
    </row>
    <row r="97" spans="1:9" s="19" customFormat="1">
      <c r="A97" s="59"/>
      <c r="C97" s="26"/>
      <c r="D97" s="26"/>
      <c r="E97" s="27"/>
      <c r="F97" s="27"/>
      <c r="G97" s="27"/>
      <c r="H97" s="27"/>
      <c r="I97" s="27"/>
    </row>
  </sheetData>
  <sheetProtection algorithmName="SHA-512" hashValue="B4yavMJ7/Owdf9zAJMp4+V9lgu9hsXiEyxhZ8B7TqNOqmS+ccMtJYZJEDq0610VwFsYkIQCbL4aa3QrzC3oxPg==" saltValue="5t/iEeNyKgOsJ0VBYvkSqg==" spinCount="100000" sheet="1" selectLockedCells="1"/>
  <mergeCells count="67">
    <mergeCell ref="D71:H71"/>
    <mergeCell ref="D64:F64"/>
    <mergeCell ref="D24:F24"/>
    <mergeCell ref="D65:F65"/>
    <mergeCell ref="C34:E34"/>
    <mergeCell ref="D69:H69"/>
    <mergeCell ref="D70:H70"/>
    <mergeCell ref="D49:F49"/>
    <mergeCell ref="D50:F50"/>
    <mergeCell ref="D57:F57"/>
    <mergeCell ref="D58:F58"/>
    <mergeCell ref="E54:H54"/>
    <mergeCell ref="E55:H55"/>
    <mergeCell ref="E56:H56"/>
    <mergeCell ref="D60:F60"/>
    <mergeCell ref="D61:F61"/>
    <mergeCell ref="D62:F62"/>
    <mergeCell ref="D63:F63"/>
    <mergeCell ref="D59:F59"/>
    <mergeCell ref="F2:I2"/>
    <mergeCell ref="D14:F14"/>
    <mergeCell ref="H25:H26"/>
    <mergeCell ref="D48:F48"/>
    <mergeCell ref="D47:F47"/>
    <mergeCell ref="D44:F44"/>
    <mergeCell ref="D45:F45"/>
    <mergeCell ref="D46:F46"/>
    <mergeCell ref="H17:H18"/>
    <mergeCell ref="I17:I18"/>
    <mergeCell ref="H19:H20"/>
    <mergeCell ref="I19:I20"/>
    <mergeCell ref="C40:G40"/>
    <mergeCell ref="I15:I16"/>
    <mergeCell ref="H27:H28"/>
    <mergeCell ref="I25:I26"/>
    <mergeCell ref="C39:H39"/>
    <mergeCell ref="C41:H41"/>
    <mergeCell ref="I27:I28"/>
    <mergeCell ref="C15:C16"/>
    <mergeCell ref="D25:F26"/>
    <mergeCell ref="D27:F28"/>
    <mergeCell ref="G25:G26"/>
    <mergeCell ref="G27:G28"/>
    <mergeCell ref="D15:F16"/>
    <mergeCell ref="G15:G16"/>
    <mergeCell ref="H15:H16"/>
    <mergeCell ref="F29:H29"/>
    <mergeCell ref="D17:F18"/>
    <mergeCell ref="G17:G18"/>
    <mergeCell ref="D19:F20"/>
    <mergeCell ref="G19:G20"/>
    <mergeCell ref="C9:C10"/>
    <mergeCell ref="B9:B10"/>
    <mergeCell ref="D80:F80"/>
    <mergeCell ref="D75:F75"/>
    <mergeCell ref="D76:F76"/>
    <mergeCell ref="D77:F77"/>
    <mergeCell ref="D78:F78"/>
    <mergeCell ref="D79:F79"/>
    <mergeCell ref="D72:F72"/>
    <mergeCell ref="D73:F73"/>
    <mergeCell ref="D74:F74"/>
    <mergeCell ref="B25:B28"/>
    <mergeCell ref="C25:C28"/>
    <mergeCell ref="D43:F43"/>
    <mergeCell ref="D42:F42"/>
    <mergeCell ref="F21:H21"/>
  </mergeCells>
  <pageMargins left="0.15748031496062992" right="0.19685039370078741" top="0.19685039370078741" bottom="0.35433070866141736" header="0.15748031496062992" footer="0.19685039370078741"/>
  <pageSetup paperSize="9" scale="83" fitToHeight="2" orientation="landscape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General Information</vt:lpstr>
      <vt:lpstr>2019 PHRT Funding</vt:lpstr>
      <vt:lpstr>'2019 PHRT Funding'!Print_Area</vt:lpstr>
      <vt:lpstr>'General Information'!Print_Area</vt:lpstr>
      <vt:lpstr>'2019 PHRT Funding'!Print_Titles</vt:lpstr>
      <vt:lpstr>ProjectTitle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Vonder Mühll  Daniel (SystemsX.ch)</dc:creator>
  <cp:lastModifiedBy>Vonder Mühll  Daniel (SystemsX.ch)</cp:lastModifiedBy>
  <cp:lastPrinted>2019-05-02T08:27:07Z</cp:lastPrinted>
  <dcterms:created xsi:type="dcterms:W3CDTF">2008-01-16T10:27:11Z</dcterms:created>
  <dcterms:modified xsi:type="dcterms:W3CDTF">2019-05-10T05:34:14Z</dcterms:modified>
</cp:coreProperties>
</file>